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алтыкова-Щедрина д. 37" sheetId="1" r:id="rId1"/>
  </sheets>
  <externalReferences>
    <externalReference r:id="rId2"/>
  </externalReferences>
  <definedNames>
    <definedName name="АДРЕС" localSheetId="0">'ул Салтыкова-Щедрина д. 37'!$B$3</definedName>
    <definedName name="АДРЕС">#REF!</definedName>
    <definedName name="АДРЕС2">#REF!</definedName>
    <definedName name="ВХДОЛГ" localSheetId="0">'ул Салтыкова-Щедрина д. 37'!$G$9</definedName>
    <definedName name="ВХДОЛГ">#REF!</definedName>
    <definedName name="ВХСАЛЬДО" localSheetId="0">'ул Салтыкова-Щедрина д. 37'!$D$9</definedName>
    <definedName name="ВХСАЛЬДО">#REF!</definedName>
    <definedName name="ВХСАЛЬДО3МЕС">#REF!</definedName>
    <definedName name="ДОГОВОР" localSheetId="0">'ул Салтыкова-Щедрина д. 37'!$B$4</definedName>
    <definedName name="ДОГОВОР">#REF!</definedName>
    <definedName name="ДОЛГ" localSheetId="0">'ул Салтыкова-Щедрина д. 37'!$A$9</definedName>
    <definedName name="ДОЛГ">#REF!</definedName>
    <definedName name="ЗАТРАЧЕНОК" localSheetId="0">'ул Салтыкова-Щедрина д. 37'!$D$41</definedName>
    <definedName name="ЗАТРАЧЕНОК">#REF!</definedName>
    <definedName name="ЗАТРАЧЕНОТ" localSheetId="0">'ул Салтыкова-Щедрина д. 37'!$D$40</definedName>
    <definedName name="ЗАТРАЧЕНОТ">#REF!</definedName>
    <definedName name="ЗАТРЕМ" localSheetId="0">'ул Салтыкова-Щедрина д. 37'!$D$57</definedName>
    <definedName name="ЗАТРЕМ">#REF!</definedName>
    <definedName name="ИСХДОЛГ" localSheetId="0">'ул Салтыкова-Щедрина д. 37'!$G$46</definedName>
    <definedName name="ИСХДОЛГ">#REF!</definedName>
    <definedName name="ИСХСАЛЬДО" localSheetId="0">'ул Салтыкова-Щедрина д. 37'!$D$46</definedName>
    <definedName name="ИСХСАЛЬДО">#REF!</definedName>
    <definedName name="ИСХСАЛЬДО3МЕС">#REF!</definedName>
    <definedName name="КАП" localSheetId="0">'ул Салтыкова-Щедрина д. 37'!$C$41</definedName>
    <definedName name="КАП">#REF!</definedName>
    <definedName name="КАПРЕМ">#REF!</definedName>
    <definedName name="КПЕРЕЧИСК" localSheetId="0">'ул Салтыкова-Щедрина д. 37'!$G$41</definedName>
    <definedName name="КПЕРЕЧИСК">#REF!</definedName>
    <definedName name="КПЕРЕЧИСТ" localSheetId="0">'ул Салтыкова-Щедрина д. 37'!$G$40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37'!$D$55</definedName>
    <definedName name="НАЧРЕМ">#REF!</definedName>
    <definedName name="НЕЖНАЧРЕМ" localSheetId="0">'ул Салтыкова-Щедрина д. 37'!$D$56</definedName>
    <definedName name="НЕЖНАЧРЕМ">#REF!</definedName>
    <definedName name="ОПАЛЧЕНОТ" localSheetId="0">'ул Салтыкова-Щедрина д. 37'!$E$40</definedName>
    <definedName name="ОПАЛЧЕНОТ">#REF!</definedName>
    <definedName name="ОПЛАЧЕНОК" localSheetId="0">'ул Салтыкова-Щедрина д. 37'!$E$41</definedName>
    <definedName name="ОПЛАЧЕНОК">#REF!</definedName>
    <definedName name="ОСВОЕНО">#REF!</definedName>
    <definedName name="ОСТ" localSheetId="0">'ул Салтыкова-Щедрина д. 37'!$A$46</definedName>
    <definedName name="ОСТ">#REF!</definedName>
    <definedName name="ПЛОЩАДЬ" localSheetId="0">'ул Салтыкова-Щедрина д. 37'!$B$5</definedName>
    <definedName name="ПЛОЩАДЬ">#REF!</definedName>
    <definedName name="ПЛОЩАДЬДОМА">#REF!</definedName>
    <definedName name="РАЗМЕРПЛАТЫ" localSheetId="0">'ул Салтыкова-Щедрина д. 37'!$C$11</definedName>
    <definedName name="РАЗМЕРПЛАТЫ">#REF!</definedName>
    <definedName name="СНРЕМ" localSheetId="0">'ул Салтыкова-Щедрина д. 37'!$D$54</definedName>
    <definedName name="СНРЕМ">#REF!</definedName>
    <definedName name="ТАРОТОП" localSheetId="0">'ул Салтыкова-Щедрина д. 37'!$C$16</definedName>
    <definedName name="ТАРОТОП">#REF!</definedName>
    <definedName name="ТАРХВС" localSheetId="0">'ул Салтыкова-Щедрина д. 37'!$C$17</definedName>
    <definedName name="ТАРХВС">#REF!</definedName>
    <definedName name="ТБО" localSheetId="0">'ул Салтыкова-Щедрина д. 37'!$C$13</definedName>
    <definedName name="ТБО">#REF!</definedName>
    <definedName name="ТБОНАЧ" localSheetId="0">'ул Салтыкова-Щедрина д. 37'!$D$13</definedName>
    <definedName name="ТБОНАЧ">#REF!</definedName>
    <definedName name="ТБОНЕД" localSheetId="0">'ул Салтыкова-Щедрина д. 37'!$F$13</definedName>
    <definedName name="ТБОНЕД">#REF!</definedName>
    <definedName name="ТБООПЛ" localSheetId="0">'ул Салтыкова-Щедрина д. 37'!$E$13</definedName>
    <definedName name="ТБООПЛ">#REF!</definedName>
    <definedName name="ТБОПОСТ" localSheetId="0">'ул Салтыкова-Щедрина д. 37'!$G$13</definedName>
    <definedName name="ТБОПОСТ">#REF!</definedName>
    <definedName name="ТЕК" localSheetId="0">'ул Салтыкова-Щедрина д. 37'!$C$40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<sst xmlns="http://schemas.openxmlformats.org/spreadsheetml/2006/main" count="68" uniqueCount="65">
  <si>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</si>
  <si>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</si>
  <si>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37</t>
  </si>
  <si>
    <t>Договор управления №:</t>
  </si>
  <si>
    <t xml:space="preserve">№ 174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</si>
  <si>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</si>
  <si>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</si>
  <si>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</si>
  <si>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</si>
  <si>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</si>
  <si>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</si>
  <si>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</si>
  <si>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</si>
  <si>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</si>
  <si>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</si>
  <si>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</si>
  <si>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</si>
  <si>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</si>
  <si>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</si>
  <si>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</si>
  <si>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</si>
  <si>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</si>
  <si>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</si>
  <si>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</si>
  <si>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</si>
  <si>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</si>
  <si>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</si>
  <si>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</si>
  <si>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</si>
  <si>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</si>
  <si>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</si>
  <si>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</si>
  <si>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</si>
  <si>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</si>
  <si>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</si>
  <si>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</si>
  <si>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</si>
  <si>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</si>
  <si>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Ремонт конструктивных элементов здания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</si>
  <si>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</si>
  <si>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</si>
  <si>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</si>
  <si>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</si>
  <si>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</si>
  <si>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</si>
  <si>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</si>
  <si>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</si>
  <si>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</si>
  <si>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ремонт пола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</si>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</sst>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horizontal="center"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32" xfId="0" applyNumberFormat="1" applyBorder="1" applyAlignment="1">
      <alignment wrapText="1"/>
    </xf>
    <xf numFmtId="2" fontId="3" fillId="0" borderId="33" xfId="0" applyNumberFormat="1" applyFont="1" applyBorder="1" applyAlignment="1">
      <alignment wrapText="1"/>
    </xf>
    <xf numFmtId="2" fontId="0" fillId="0" borderId="33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/>
  <dimension ref="A1:CS714"/>
  <sheetViews>
    <sheetView tabSelected="1" topLeftCell="A52" workbookViewId="0">
      <selection activeCell="B96" sqref="B96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1582.4000000000003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146411.76000000013</v>
      </c>
      <c r="E9" s="10" t="s">
        <v>8</v>
      </c>
      <c r="F9" s="11"/>
      <c r="G9" s="9">
        <v>42269.659999999996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164426.55000000005</v>
      </c>
      <c r="E13" s="24">
        <v>170798.09999999998</v>
      </c>
      <c r="F13" s="25">
        <f>ТБОНАЧ-ТБООПЛ</f>
        <v>-6371.5499999999302</v>
      </c>
      <c r="G13" s="26">
        <f>ТБООПЛ</f>
        <v>170798.09999999998</v>
      </c>
    </row>
    <row r="14" spans="1:7" ht="13.5" thickBot="1" x14ac:dyDescent="0.25">
      <c r="A14" s="27"/>
      <c r="B14" s="28" t="s">
        <v>17</v>
      </c>
      <c r="C14" s="29"/>
      <c r="D14" s="30">
        <f>D13</f>
        <v>164426.55000000005</v>
      </c>
      <c r="E14" s="30">
        <f>E13</f>
        <v>170798.09999999998</v>
      </c>
      <c r="F14" s="30">
        <f>F13</f>
        <v>-6371.5499999999302</v>
      </c>
      <c r="G14" s="30">
        <f>SUM(ТБОПОСТ)</f>
        <v>170798.09999999998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560559.07999999996</v>
      </c>
      <c r="E16" s="24">
        <v>581257.36999999988</v>
      </c>
      <c r="F16" s="25">
        <f t="shared" ref="F16:F25" si="0">D16-E16</f>
        <v>-20698.289999999921</v>
      </c>
      <c r="G16" s="26">
        <f t="shared" ref="G16:G25" si="1">E16</f>
        <v>581257.36999999988</v>
      </c>
    </row>
    <row r="17" spans="1:7" x14ac:dyDescent="0.2">
      <c r="A17" s="34"/>
      <c r="B17" s="35" t="s">
        <v>20</v>
      </c>
      <c r="C17" s="23">
        <v>25.95</v>
      </c>
      <c r="D17" s="24">
        <v>105102.04000000002</v>
      </c>
      <c r="E17" s="24">
        <v>113260.48000000008</v>
      </c>
      <c r="F17" s="25">
        <f t="shared" si="0"/>
        <v>-8158.4400000000605</v>
      </c>
      <c r="G17" s="26">
        <f t="shared" si="1"/>
        <v>113260.48000000008</v>
      </c>
    </row>
    <row r="18" spans="1:7" x14ac:dyDescent="0.2">
      <c r="A18" s="34"/>
      <c r="B18" s="35" t="s">
        <v>21</v>
      </c>
      <c r="C18" s="23">
        <v>17.79</v>
      </c>
      <c r="D18" s="24">
        <v>69981.8</v>
      </c>
      <c r="E18" s="24">
        <v>76581.24000000002</v>
      </c>
      <c r="F18" s="25">
        <f t="shared" si="0"/>
        <v>-6599.4400000000169</v>
      </c>
      <c r="G18" s="26">
        <f t="shared" si="1"/>
        <v>76581.24000000002</v>
      </c>
    </row>
    <row r="19" spans="1:7" x14ac:dyDescent="0.2">
      <c r="A19" s="34"/>
      <c r="B19" s="35" t="s">
        <v>22</v>
      </c>
      <c r="C19" s="23">
        <v>4.2300000000000004</v>
      </c>
      <c r="D19" s="24">
        <v>97391.800000000017</v>
      </c>
      <c r="E19" s="24">
        <v>121500.00000000001</v>
      </c>
      <c r="F19" s="25">
        <f t="shared" si="0"/>
        <v>-24108.199999999997</v>
      </c>
      <c r="G19" s="26">
        <f t="shared" si="1"/>
        <v>121500.00000000001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833034.72000000009</v>
      </c>
      <c r="E26" s="30">
        <f>SUM(E16:E25)</f>
        <v>892599.09</v>
      </c>
      <c r="F26" s="30">
        <f>SUM(F16:F25)</f>
        <v>-59564.369999999995</v>
      </c>
      <c r="G26" s="30">
        <f>SUM(G16:G25)</f>
        <v>892599.09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64276.80000000001</v>
      </c>
      <c r="E28" s="24">
        <v>65399.390000000007</v>
      </c>
      <c r="F28" s="25">
        <f>D28-E28</f>
        <v>-1122.5899999999965</v>
      </c>
      <c r="G28" s="26">
        <f t="shared" ref="G28:G37" si="2">E28</f>
        <v>65399.390000000007</v>
      </c>
    </row>
    <row r="29" spans="1:7" x14ac:dyDescent="0.2">
      <c r="A29" s="34"/>
      <c r="B29" s="35" t="s">
        <v>25</v>
      </c>
      <c r="C29" s="23">
        <v>0</v>
      </c>
      <c r="D29" s="24">
        <v>14450</v>
      </c>
      <c r="E29" s="24">
        <v>15173.79</v>
      </c>
      <c r="F29" s="25">
        <f>D29-E29</f>
        <v>-723.79000000000087</v>
      </c>
      <c r="G29" s="26">
        <f t="shared" si="2"/>
        <v>15173.79</v>
      </c>
    </row>
    <row r="30" spans="1:7" x14ac:dyDescent="0.2">
      <c r="A30" s="34"/>
      <c r="B30" s="35" t="s">
        <v>26</v>
      </c>
      <c r="C30" s="23">
        <v>7.14</v>
      </c>
      <c r="D30" s="24">
        <v>3992.6400000000012</v>
      </c>
      <c r="E30" s="24">
        <v>4243.9000000000015</v>
      </c>
      <c r="F30" s="25">
        <f t="shared" ref="F30:F37" si="3">D30-E30</f>
        <v>-251.26000000000022</v>
      </c>
      <c r="G30" s="26">
        <f t="shared" si="2"/>
        <v>4243.9000000000015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82719.440000000017</v>
      </c>
      <c r="E38" s="30">
        <f>SUM(E28:E37)</f>
        <v>84817.080000000016</v>
      </c>
      <c r="F38" s="30">
        <f>SUM(F28:F37)</f>
        <v>-2097.6399999999976</v>
      </c>
      <c r="G38" s="30">
        <f>SUM(G28:G37)</f>
        <v>84817.080000000016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31333.920000000027</v>
      </c>
      <c r="E40" s="24">
        <v>33276.760000000031</v>
      </c>
      <c r="F40" s="25">
        <f>ЗАТРАЧЕНОТ-ОПАЛЧЕНОТ</f>
        <v>-1942.8400000000038</v>
      </c>
      <c r="G40" s="45">
        <v>51038.94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21579.98</v>
      </c>
    </row>
    <row r="42" spans="1:7" ht="13.5" thickBot="1" x14ac:dyDescent="0.25">
      <c r="A42" s="27"/>
      <c r="B42" s="46" t="s">
        <v>27</v>
      </c>
      <c r="C42" s="40"/>
      <c r="D42" s="30">
        <f>SUM(D40:D41)</f>
        <v>31333.920000000027</v>
      </c>
      <c r="E42" s="30">
        <f>E41+E40</f>
        <v>33276.760000000031</v>
      </c>
      <c r="F42" s="30">
        <f>F41+F40</f>
        <v>-1942.8400000000038</v>
      </c>
      <c r="G42" s="30">
        <f>КПЕРЕЧИСТ+КПЕРЕЧИСК</f>
        <v>72618.92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1111514.6300000001</v>
      </c>
      <c r="E44" s="30">
        <f>E42+E38+E26+E14</f>
        <v>1181491.03</v>
      </c>
      <c r="F44" s="30">
        <f>F42+F38+F26+F14</f>
        <v>-69976.399999999936</v>
      </c>
      <c r="G44" s="30">
        <f>G42+G38+G26+G14</f>
        <v>1220833.19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76435.359999999884</v>
      </c>
      <c r="E46" s="10" t="s">
        <v>8</v>
      </c>
      <c r="F46" s="11"/>
      <c r="G46" s="9">
        <v>0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-10818.680000000017</v>
      </c>
      <c r="E54" s="56"/>
    </row>
    <row r="55" spans="1:7" x14ac:dyDescent="0.2">
      <c r="A55" s="54" t="s">
        <v>36</v>
      </c>
      <c r="B55" s="57"/>
      <c r="D55" s="56">
        <v>33276.759999999966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51038.94</v>
      </c>
      <c r="E57" s="60"/>
    </row>
    <row r="58" spans="1:7" x14ac:dyDescent="0.2">
      <c r="A58" s="61" t="s">
        <v>38</v>
      </c>
      <c r="B58" s="62"/>
      <c r="C58" s="62"/>
      <c r="D58" s="62"/>
      <c r="E58" s="62"/>
      <c r="F58" s="62">
        <v>51038.94</v>
      </c>
      <c r="G58" s="63"/>
    </row>
    <row r="59" spans="1:7" s="64" customFormat="1" x14ac:dyDescent="0.2">
      <c r="A59" s="64" t="s">
        <v>39</v>
      </c>
      <c r="D59" s="65">
        <v>-28580.860000000052</v>
      </c>
      <c r="E59" s="66"/>
    </row>
    <row r="60" spans="1:7" s="64" customFormat="1" x14ac:dyDescent="0.2"/>
    <row r="61" spans="1:7" s="64" customFormat="1" x14ac:dyDescent="0.2">
      <c r="A61" s="67" t="s">
        <v>40</v>
      </c>
    </row>
    <row r="62" spans="1:7" s="64" customFormat="1" x14ac:dyDescent="0.2"/>
    <row r="63" spans="1:7" s="64" customFormat="1" x14ac:dyDescent="0.2">
      <c r="A63" s="68" t="s">
        <v>41</v>
      </c>
      <c r="B63" s="68"/>
      <c r="D63" s="69">
        <v>83690.709999999992</v>
      </c>
      <c r="E63" s="70"/>
    </row>
    <row r="64" spans="1:7" s="64" customFormat="1" x14ac:dyDescent="0.2">
      <c r="A64" s="68" t="s">
        <v>42</v>
      </c>
      <c r="B64" s="68"/>
      <c r="D64" s="71">
        <v>0</v>
      </c>
      <c r="E64" s="72"/>
    </row>
    <row r="65" spans="1:97" s="64" customFormat="1" x14ac:dyDescent="0.2">
      <c r="A65" s="68" t="s">
        <v>43</v>
      </c>
      <c r="B65" s="68"/>
      <c r="D65" s="71">
        <v>1200</v>
      </c>
      <c r="E65" s="72"/>
    </row>
    <row r="66" spans="1:97" s="64" customFormat="1" x14ac:dyDescent="0.2">
      <c r="A66" s="68" t="s">
        <v>44</v>
      </c>
      <c r="B66" s="68"/>
      <c r="D66" s="71">
        <v>68751.33</v>
      </c>
      <c r="E66" s="72"/>
    </row>
    <row r="67" spans="1:97" s="64" customFormat="1" x14ac:dyDescent="0.2">
      <c r="A67" s="68" t="s">
        <v>45</v>
      </c>
      <c r="B67" s="68"/>
      <c r="D67" s="73">
        <v>21579.98</v>
      </c>
      <c r="E67" s="74"/>
    </row>
    <row r="68" spans="1:97" s="64" customFormat="1" x14ac:dyDescent="0.2">
      <c r="A68" s="75" t="s">
        <v>46</v>
      </c>
      <c r="B68" s="75"/>
      <c r="C68" s="75"/>
      <c r="D68" s="75"/>
      <c r="E68" s="75"/>
      <c r="F68" s="75" t="s">
        <v>47</v>
      </c>
      <c r="G68" s="76"/>
    </row>
    <row r="69" spans="1:97" s="64" customFormat="1" x14ac:dyDescent="0.2">
      <c r="A69" s="77" t="s">
        <v>48</v>
      </c>
      <c r="B69" s="77"/>
      <c r="C69" s="77"/>
      <c r="D69" s="77"/>
      <c r="E69" s="77"/>
      <c r="F69" s="77">
        <v>21579.98</v>
      </c>
      <c r="G69" s="78"/>
    </row>
    <row r="70" spans="1:97" s="64" customFormat="1" x14ac:dyDescent="0.2">
      <c r="A70" s="79" t="s">
        <v>49</v>
      </c>
      <c r="B70" s="79"/>
      <c r="D70" s="80">
        <v>63310.729999999996</v>
      </c>
      <c r="E70" s="81"/>
    </row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/>
    <row r="75" spans="1:97" s="64" customFormat="1" x14ac:dyDescent="0.2">
      <c r="A75" s="82" t="s">
        <v>50</v>
      </c>
      <c r="B75" s="82"/>
      <c r="C75" s="82"/>
      <c r="D75" s="82"/>
      <c r="E75" s="82"/>
      <c r="F75" s="82"/>
      <c r="G75" s="82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82" t="s">
        <v>51</v>
      </c>
      <c r="B76" s="82"/>
      <c r="C76" s="82"/>
      <c r="D76" s="82"/>
      <c r="E76" s="82"/>
      <c r="F76" s="82"/>
      <c r="G76" s="82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82" t="s">
        <v>52</v>
      </c>
      <c r="B77" s="82"/>
      <c r="C77" s="82"/>
      <c r="D77" s="82"/>
      <c r="E77" s="82"/>
      <c r="F77" s="82"/>
      <c r="G77" s="82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83"/>
      <c r="B78" s="83"/>
      <c r="C78" s="83"/>
      <c r="D78" s="83"/>
      <c r="E78" s="83"/>
      <c r="F78" s="83"/>
      <c r="G78" s="83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82" t="s">
        <v>53</v>
      </c>
      <c r="B79" s="82"/>
      <c r="C79" s="82"/>
      <c r="D79" s="82"/>
      <c r="E79" s="82"/>
      <c r="F79" s="82"/>
      <c r="G79" s="82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82" t="s">
        <v>54</v>
      </c>
      <c r="B80" s="82"/>
      <c r="C80" s="82"/>
      <c r="D80" s="82"/>
      <c r="E80" s="82"/>
      <c r="F80" s="82"/>
      <c r="G80" s="82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82" t="s">
        <v>55</v>
      </c>
      <c r="B81" s="82"/>
      <c r="C81" s="82"/>
      <c r="D81" s="82"/>
      <c r="E81" s="82"/>
      <c r="F81" s="82"/>
      <c r="G81" s="82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83"/>
      <c r="B82" s="83"/>
      <c r="C82" s="83"/>
      <c r="D82" s="83"/>
      <c r="E82" s="83"/>
      <c r="F82" s="83"/>
      <c r="G82" s="83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82" t="s">
        <v>56</v>
      </c>
      <c r="B83" s="82"/>
      <c r="C83" s="82"/>
      <c r="D83" s="82"/>
      <c r="E83" s="82"/>
      <c r="F83" s="82"/>
      <c r="G83" s="82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82" t="s">
        <v>57</v>
      </c>
      <c r="B84" s="82"/>
      <c r="C84" s="82"/>
      <c r="D84" s="82"/>
      <c r="E84" s="82"/>
      <c r="F84" s="82"/>
      <c r="G84" s="82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82" t="s">
        <v>58</v>
      </c>
      <c r="B85" s="82"/>
      <c r="C85" s="82"/>
      <c r="D85" s="82"/>
      <c r="E85" s="82"/>
      <c r="F85" s="82"/>
      <c r="G85" s="82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83"/>
      <c r="B86" s="83"/>
      <c r="C86" s="83"/>
      <c r="D86" s="83"/>
      <c r="E86" s="83"/>
      <c r="F86" s="83"/>
      <c r="G86" s="83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82" t="s">
        <v>59</v>
      </c>
      <c r="B87" s="82"/>
      <c r="C87" s="82"/>
      <c r="D87" s="82"/>
      <c r="E87" s="82"/>
      <c r="F87" s="82"/>
      <c r="G87" s="82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 s="82" t="s">
        <v>60</v>
      </c>
      <c r="B88" s="82"/>
      <c r="C88" s="82"/>
      <c r="D88" s="82"/>
      <c r="E88" s="82"/>
      <c r="F88" s="82"/>
      <c r="G88" s="82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84" t="s">
        <v>61</v>
      </c>
      <c r="B91" s="84"/>
      <c r="C91" s="84"/>
      <c r="D91" s="84"/>
      <c r="E91" s="84"/>
      <c r="F91" s="85" t="s">
        <v>62</v>
      </c>
      <c r="G91" s="85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84"/>
      <c r="B92" s="84"/>
      <c r="C92" s="84"/>
      <c r="D92" s="84"/>
      <c r="E92" s="84"/>
      <c r="F92" s="86"/>
      <c r="G92" s="86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84"/>
      <c r="B93" s="84"/>
      <c r="C93" s="84"/>
      <c r="D93" s="84"/>
      <c r="E93" s="84"/>
      <c r="F93" s="85"/>
      <c r="G93" s="85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ht="15" x14ac:dyDescent="0.25">
      <c r="A94" s="84" t="s">
        <v>63</v>
      </c>
      <c r="B94" s="84"/>
      <c r="C94" s="84"/>
      <c r="D94" s="84"/>
      <c r="E94" s="84"/>
      <c r="F94" s="85" t="s">
        <v>64</v>
      </c>
      <c r="G94" s="85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2">
    <mergeCell ref="F93:G93"/>
    <mergeCell ref="F94:G94"/>
    <mergeCell ref="A83:G83"/>
    <mergeCell ref="A84:G84"/>
    <mergeCell ref="A85:G85"/>
    <mergeCell ref="A87:G87"/>
    <mergeCell ref="A88:G88"/>
    <mergeCell ref="F91:G91"/>
    <mergeCell ref="A75:G75"/>
    <mergeCell ref="A76:G76"/>
    <mergeCell ref="A77:G77"/>
    <mergeCell ref="A79:G79"/>
    <mergeCell ref="A80:G80"/>
    <mergeCell ref="A81:G81"/>
    <mergeCell ref="A68:E68"/>
    <mergeCell ref="F68:G68"/>
    <mergeCell ref="A69:E69"/>
    <mergeCell ref="F69:G69"/>
    <mergeCell ref="A70:B70"/>
    <mergeCell ref="D70:E70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37</vt:lpstr>
      <vt:lpstr>'ул Салтыкова-Щедрина д. 37'!АДРЕС</vt:lpstr>
      <vt:lpstr>'ул Салтыкова-Щедрина д. 37'!ВХДОЛГ</vt:lpstr>
      <vt:lpstr>'ул Салтыкова-Щедрина д. 37'!ВХСАЛЬДО</vt:lpstr>
      <vt:lpstr>'ул Салтыкова-Щедрина д. 37'!ДОГОВОР</vt:lpstr>
      <vt:lpstr>'ул Салтыкова-Щедрина д. 37'!ДОЛГ</vt:lpstr>
      <vt:lpstr>'ул Салтыкова-Щедрина д. 37'!ЗАТРАЧЕНОК</vt:lpstr>
      <vt:lpstr>'ул Салтыкова-Щедрина д. 37'!ЗАТРАЧЕНОТ</vt:lpstr>
      <vt:lpstr>'ул Салтыкова-Щедрина д. 37'!ЗАТРЕМ</vt:lpstr>
      <vt:lpstr>'ул Салтыкова-Щедрина д. 37'!ИСХДОЛГ</vt:lpstr>
      <vt:lpstr>'ул Салтыкова-Щедрина д. 37'!ИСХСАЛЬДО</vt:lpstr>
      <vt:lpstr>'ул Салтыкова-Щедрина д. 37'!КАП</vt:lpstr>
      <vt:lpstr>'ул Салтыкова-Щедрина д. 37'!КПЕРЕЧИСК</vt:lpstr>
      <vt:lpstr>'ул Салтыкова-Щедрина д. 37'!КПЕРЕЧИСТ</vt:lpstr>
      <vt:lpstr>'ул Салтыкова-Щедрина д. 37'!НАЧРЕМ</vt:lpstr>
      <vt:lpstr>'ул Салтыкова-Щедрина д. 37'!НЕЖНАЧРЕМ</vt:lpstr>
      <vt:lpstr>'ул Салтыкова-Щедрина д. 37'!ОПАЛЧЕНОТ</vt:lpstr>
      <vt:lpstr>'ул Салтыкова-Щедрина д. 37'!ОПЛАЧЕНОК</vt:lpstr>
      <vt:lpstr>'ул Салтыкова-Щедрина д. 37'!ОСТ</vt:lpstr>
      <vt:lpstr>'ул Салтыкова-Щедрина д. 37'!ПЛОЩАДЬ</vt:lpstr>
      <vt:lpstr>'ул Салтыкова-Щедрина д. 37'!РАЗМЕРПЛАТЫ</vt:lpstr>
      <vt:lpstr>'ул Салтыкова-Щедрина д. 37'!СНРЕМ</vt:lpstr>
      <vt:lpstr>'ул Салтыкова-Щедрина д. 37'!ТАРОТОП</vt:lpstr>
      <vt:lpstr>'ул Салтыкова-Щедрина д. 37'!ТАРХВС</vt:lpstr>
      <vt:lpstr>'ул Салтыкова-Щедрина д. 37'!ТБО</vt:lpstr>
      <vt:lpstr>'ул Салтыкова-Щедрина д. 37'!ТБОНАЧ</vt:lpstr>
      <vt:lpstr>'ул Салтыкова-Щедрина д. 37'!ТБОНЕД</vt:lpstr>
      <vt:lpstr>'ул Салтыкова-Щедрина д. 37'!ТБООПЛ</vt:lpstr>
      <vt:lpstr>'ул Салтыкова-Щедрина д. 37'!ТБОПОСТ</vt:lpstr>
      <vt:lpstr>'ул Салтыкова-Щедрина д. 37'!ТЕК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2018-03-30T12:50:17Z</dcterms:created>
  <dcterms:modified xsi:type="dcterms:W3CDTF">2018-03-30T12:50:17Z</dcterms:modified>
</cp:coreProperties>
</file>